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<sst xmlns="http://schemas.openxmlformats.org/spreadsheetml/2006/main" count="36" uniqueCount="27">
  <si>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процент выполнения плана (%)</t>
  </si>
  <si>
    <t>в том числе</t>
  </si>
  <si>
    <t>Налоги на совокупный доход</t>
  </si>
  <si>
    <t>Государственная пошлина</t>
  </si>
  <si>
    <t>Задолженность и перерасчеты по отмененным налогам и сборам</t>
  </si>
  <si>
    <t>Доходы от использования имущества находящегося в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</si>
  <si>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</si>
  <si>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</si>
  <si>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</si>
  <si>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вреда</t>
  </si>
  <si>
    <t>Прочие неналоговые доходы</t>
  </si>
  <si>
    <t>Возврат остатков субсидий, субвенций прошлых лет</t>
  </si>
  <si>
    <t>Собственные доходы сельсоветов</t>
  </si>
  <si>
    <t>Акцизы на бензин</t>
  </si>
  <si>
    <t>01.06.2013  (тыс.руб.)</t>
  </si>
  <si>
    <t>исп. Тутучкина М.С.</t>
  </si>
  <si>
    <t>2015 год (тыс.руб.)</t>
  </si>
  <si>
    <t>Динамика 2015/2013(%)</t>
  </si>
  <si>
    <t>Динамика 2015/2014 (%)</t>
  </si>
  <si>
    <t>годовой план 2015г. (тыс.руб.)</t>
  </si>
  <si>
    <t>Собственные доходы</t>
  </si>
  <si>
    <t>налог на доходы физических лиц</t>
  </si>
  <si>
    <t>Всего собственных доходов (консол.)</t>
  </si>
  <si>
    <t>Налоги на имущество, земельный налог</t>
  </si>
  <si>
    <t xml:space="preserve">         Анализ поступления собственных доходов в бюджет Егорьевского района по состоянию на 01.06.2015 года</t>
  </si>
  <si>
    <t>факт на 01.06.2015г.  (тыс.руб.)</t>
  </si>
  <si>
    <t>01.06.2014  (тыс.руб.)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</si>
</sst>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0.0000000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justify" vertical="justify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84" fontId="0" fillId="0" borderId="10" xfId="0" applyNumberFormat="1" applyBorder="1" applyAlignment="1">
      <alignment/>
    </xf>
    <xf numFmtId="0" fontId="0" fillId="0" borderId="0" xfId="0" applyBorder="1" applyAlignment="1">
      <alignment horizontal="justify" vertical="justify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justify" vertical="justify"/>
    </xf>
    <xf numFmtId="0" fontId="0" fillId="0" borderId="10" xfId="0" applyBorder="1" applyAlignment="1">
      <alignment horizontal="justify" vertical="justify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6.57421875" style="0" customWidth="1"/>
    <col min="2" max="2" width="11.7109375" style="0" customWidth="1"/>
    <col min="3" max="3" width="12.140625" style="0" customWidth="1"/>
    <col min="4" max="4" width="11.140625" style="0" customWidth="1"/>
    <col min="5" max="5" width="11.421875" style="0" customWidth="1"/>
    <col min="6" max="6" width="11.00390625" style="0" customWidth="1"/>
    <col min="7" max="7" width="11.7109375" style="0" customWidth="1"/>
    <col min="8" max="8" width="10.7109375" style="0" customWidth="1"/>
    <col min="9" max="9" width="2.140625" style="0" customWidth="1"/>
    <col min="10" max="10" width="48.7109375" style="0" customWidth="1"/>
  </cols>
  <sheetData>
    <row r="3" ht="13.5" customHeight="1">
      <c r="A3" s="10" t="s">
        <v>24</v>
      </c>
    </row>
    <row r="5" spans="1:9" ht="12.75" customHeight="1">
      <c r="A5" s="21"/>
      <c r="B5" s="18" t="s">
        <v>14</v>
      </c>
      <c r="C5" s="18" t="s">
        <v>26</v>
      </c>
      <c r="D5" s="20" t="s">
        <v>16</v>
      </c>
      <c r="E5" s="17"/>
      <c r="F5" s="17"/>
      <c r="G5" s="18" t="s">
        <v>17</v>
      </c>
      <c r="H5" s="18" t="s">
        <v>18</v>
      </c>
      <c r="I5" s="6"/>
    </row>
    <row r="6" spans="1:9" ht="38.25">
      <c r="A6" s="22"/>
      <c r="B6" s="19"/>
      <c r="C6" s="19"/>
      <c r="D6" s="11" t="s">
        <v>25</v>
      </c>
      <c r="E6" s="11" t="s">
        <v>19</v>
      </c>
      <c r="F6" s="1" t="s">
        <v>0</v>
      </c>
      <c r="G6" s="19"/>
      <c r="H6" s="19"/>
      <c r="I6" s="6"/>
    </row>
    <row r="7" spans="1:9" ht="12.75">
      <c r="A7" s="3" t="s">
        <v>20</v>
      </c>
      <c r="B7" s="3">
        <f>B9+B10+B11+B13+B14+B16+B17</f>
        <v>19284.600000000002</v>
      </c>
      <c r="C7" s="3">
        <f>C9+C10+C11+C13+C14+C16+C17+C12</f>
        <v>14015.599999999999</v>
      </c>
      <c r="D7" s="3">
        <f>D9+D10+D11+D13+D14+D16+D17+D12</f>
        <v>20308.5</v>
      </c>
      <c r="E7" s="3">
        <f>SUM(E9:E19)</f>
        <v>57539</v>
      </c>
      <c r="F7" s="4">
        <f>D7/E7*100</f>
        <v>35.29519108778394</v>
      </c>
      <c r="G7" s="4">
        <f>D7/B7*100</f>
        <v>105.30941787747736</v>
      </c>
      <c r="H7" s="13">
        <f>SUM(D7/C7*100)</f>
        <v>144.8992551157282</v>
      </c>
      <c r="I7" s="9"/>
    </row>
    <row r="8" spans="1:9" ht="12.75">
      <c r="A8" s="2" t="s">
        <v>1</v>
      </c>
      <c r="B8" s="2"/>
      <c r="C8" s="2"/>
      <c r="D8" s="2"/>
      <c r="E8" s="2"/>
      <c r="F8" s="13" t="e">
        <f aca="true" t="shared" si="0" ref="F8:F32">D8/E8*100</f>
        <v>#DIV/0!</v>
      </c>
      <c r="G8" s="13" t="e">
        <f aca="true" t="shared" si="1" ref="G8:G32">D8/B8*100</f>
        <v>#DIV/0!</v>
      </c>
      <c r="H8" s="13" t="e">
        <f aca="true" t="shared" si="2" ref="H8:H32">SUM(D8/C8*100)</f>
        <v>#DIV/0!</v>
      </c>
      <c r="I8" s="7"/>
    </row>
    <row r="9" spans="1:9" ht="12.75">
      <c r="A9" s="2" t="s">
        <v>21</v>
      </c>
      <c r="B9" s="2">
        <v>11309</v>
      </c>
      <c r="C9" s="2">
        <v>10219.8</v>
      </c>
      <c r="D9" s="2">
        <v>12324</v>
      </c>
      <c r="E9" s="2">
        <v>39848</v>
      </c>
      <c r="F9" s="13">
        <f>D9/E9*100</f>
        <v>30.92752459345513</v>
      </c>
      <c r="G9" s="13">
        <f>D9/B9*100</f>
        <v>108.97515253338051</v>
      </c>
      <c r="H9" s="13">
        <f t="shared" si="2"/>
        <v>120.58944402043095</v>
      </c>
      <c r="I9" s="8"/>
    </row>
    <row r="10" spans="1:9" ht="12.75">
      <c r="A10" s="2" t="s">
        <v>2</v>
      </c>
      <c r="B10" s="2">
        <v>4992.4</v>
      </c>
      <c r="C10" s="2">
        <v>1017</v>
      </c>
      <c r="D10" s="2">
        <v>2472.2</v>
      </c>
      <c r="E10" s="2">
        <v>4575</v>
      </c>
      <c r="F10" s="13">
        <f>D10/E10*100</f>
        <v>54.03715846994535</v>
      </c>
      <c r="G10" s="13">
        <f>D10/B10*100</f>
        <v>49.519269289319766</v>
      </c>
      <c r="H10" s="13">
        <f>SUM(D10/C10*100)</f>
        <v>243.08751229105206</v>
      </c>
      <c r="I10" s="8"/>
    </row>
    <row r="11" spans="1:9" ht="12.75">
      <c r="A11" s="1" t="s">
        <v>3</v>
      </c>
      <c r="B11" s="2">
        <v>237.1</v>
      </c>
      <c r="C11" s="2">
        <v>324.4</v>
      </c>
      <c r="D11" s="2">
        <v>452.7</v>
      </c>
      <c r="E11" s="2">
        <v>1150</v>
      </c>
      <c r="F11" s="13">
        <f t="shared" si="0"/>
        <v>39.36521739130435</v>
      </c>
      <c r="G11" s="13">
        <f>D11/B11*100</f>
        <v>190.932096161957</v>
      </c>
      <c r="H11" s="13">
        <f>SUM(D11/C11*100)</f>
        <v>139.54993834771886</v>
      </c>
      <c r="I11" s="8"/>
    </row>
    <row r="12" spans="1:9" ht="25.5">
      <c r="A12" s="1" t="s">
        <v>4</v>
      </c>
      <c r="B12" s="2"/>
      <c r="C12" s="2">
        <v>2.5</v>
      </c>
      <c r="D12" s="2">
        <v>0.1</v>
      </c>
      <c r="E12" s="2"/>
      <c r="F12" s="13" t="e">
        <f t="shared" si="0"/>
        <v>#DIV/0!</v>
      </c>
      <c r="G12" s="13" t="e">
        <f t="shared" si="1"/>
        <v>#DIV/0!</v>
      </c>
      <c r="H12" s="13">
        <f t="shared" si="2"/>
        <v>4</v>
      </c>
      <c r="I12" s="7"/>
    </row>
    <row r="13" spans="1:9" ht="38.25">
      <c r="A13" s="1" t="s">
        <v>5</v>
      </c>
      <c r="B13" s="2">
        <v>1471.3</v>
      </c>
      <c r="C13" s="2">
        <v>2230.9</v>
      </c>
      <c r="D13" s="2">
        <v>4887</v>
      </c>
      <c r="E13" s="2">
        <v>11136</v>
      </c>
      <c r="F13" s="13">
        <f t="shared" si="0"/>
        <v>43.884698275862064</v>
      </c>
      <c r="G13" s="13">
        <f t="shared" si="1"/>
        <v>332.15523686535715</v>
      </c>
      <c r="H13" s="13">
        <f t="shared" si="2"/>
        <v>219.05957236989556</v>
      </c>
      <c r="I13" s="8"/>
    </row>
    <row r="14" spans="1:9" ht="25.5">
      <c r="A14" s="1" t="s">
        <v>6</v>
      </c>
      <c r="B14" s="2">
        <v>42.4</v>
      </c>
      <c r="C14" s="2">
        <v>54.2</v>
      </c>
      <c r="D14" s="2">
        <v>44.6</v>
      </c>
      <c r="E14" s="2">
        <v>130</v>
      </c>
      <c r="F14" s="13">
        <f t="shared" si="0"/>
        <v>34.307692307692314</v>
      </c>
      <c r="G14" s="13">
        <f>D14/B14*100</f>
        <v>105.18867924528304</v>
      </c>
      <c r="H14" s="13">
        <f t="shared" si="2"/>
        <v>82.28782287822878</v>
      </c>
      <c r="I14" s="8"/>
    </row>
    <row r="15" spans="1:9" ht="25.5">
      <c r="A15" s="1" t="s">
        <v>7</v>
      </c>
      <c r="B15" s="2"/>
      <c r="C15" s="2"/>
      <c r="D15" s="2"/>
      <c r="E15" s="2"/>
      <c r="F15" s="13" t="e">
        <f t="shared" si="0"/>
        <v>#DIV/0!</v>
      </c>
      <c r="G15" s="13" t="e">
        <f t="shared" si="1"/>
        <v>#DIV/0!</v>
      </c>
      <c r="H15" s="13" t="e">
        <f t="shared" si="2"/>
        <v>#DIV/0!</v>
      </c>
      <c r="I15" s="8"/>
    </row>
    <row r="16" spans="1:9" ht="25.5">
      <c r="A16" s="1" t="s">
        <v>8</v>
      </c>
      <c r="B16" s="2">
        <v>881</v>
      </c>
      <c r="C16" s="2">
        <v>2.4</v>
      </c>
      <c r="D16" s="2">
        <v>22</v>
      </c>
      <c r="E16" s="2">
        <v>100</v>
      </c>
      <c r="F16" s="13">
        <f t="shared" si="0"/>
        <v>22</v>
      </c>
      <c r="G16" s="13">
        <f t="shared" si="1"/>
        <v>2.4971623155505105</v>
      </c>
      <c r="H16" s="13">
        <f t="shared" si="2"/>
        <v>916.6666666666667</v>
      </c>
      <c r="I16" s="8"/>
    </row>
    <row r="17" spans="1:9" ht="12.75">
      <c r="A17" s="2" t="s">
        <v>9</v>
      </c>
      <c r="B17" s="2">
        <v>351.4</v>
      </c>
      <c r="C17" s="2">
        <v>164.4</v>
      </c>
      <c r="D17" s="2">
        <v>105.9</v>
      </c>
      <c r="E17" s="2">
        <v>600</v>
      </c>
      <c r="F17" s="13">
        <f t="shared" si="0"/>
        <v>17.650000000000002</v>
      </c>
      <c r="G17" s="13">
        <f t="shared" si="1"/>
        <v>30.136596471257832</v>
      </c>
      <c r="H17" s="13">
        <f t="shared" si="2"/>
        <v>64.41605839416059</v>
      </c>
      <c r="I17" s="8"/>
    </row>
    <row r="18" spans="1:9" ht="12.75">
      <c r="A18" s="1" t="s">
        <v>10</v>
      </c>
      <c r="B18" s="2"/>
      <c r="C18" s="2"/>
      <c r="D18" s="2"/>
      <c r="E18" s="2"/>
      <c r="F18" s="13" t="e">
        <f t="shared" si="0"/>
        <v>#DIV/0!</v>
      </c>
      <c r="G18" s="13" t="e">
        <f t="shared" si="1"/>
        <v>#DIV/0!</v>
      </c>
      <c r="H18" s="13" t="e">
        <f t="shared" si="2"/>
        <v>#DIV/0!</v>
      </c>
      <c r="I18" s="7"/>
    </row>
    <row r="19" spans="1:9" ht="25.5">
      <c r="A19" s="16" t="s">
        <v>11</v>
      </c>
      <c r="B19" s="2"/>
      <c r="C19" s="2"/>
      <c r="D19" s="2"/>
      <c r="E19" s="2"/>
      <c r="F19" s="13" t="e">
        <f t="shared" si="0"/>
        <v>#DIV/0!</v>
      </c>
      <c r="G19" s="13" t="e">
        <f t="shared" si="1"/>
        <v>#DIV/0!</v>
      </c>
      <c r="H19" s="13" t="e">
        <f t="shared" si="2"/>
        <v>#DIV/0!</v>
      </c>
      <c r="I19" s="7"/>
    </row>
    <row r="20" spans="1:9" ht="12.75">
      <c r="A20" s="3" t="s">
        <v>12</v>
      </c>
      <c r="B20" s="3">
        <f>SUM(B22:B30)</f>
        <v>6816.9</v>
      </c>
      <c r="C20" s="3">
        <f>SUM(C22:C30)</f>
        <v>4769.2</v>
      </c>
      <c r="D20" s="3">
        <f>SUM(D22:D30)</f>
        <v>2484.0000000000005</v>
      </c>
      <c r="E20" s="3">
        <f>SUM(E22:E30)</f>
        <v>9550</v>
      </c>
      <c r="F20" s="4">
        <f t="shared" si="0"/>
        <v>26.010471204188484</v>
      </c>
      <c r="G20" s="4">
        <f t="shared" si="1"/>
        <v>36.43885050389474</v>
      </c>
      <c r="H20" s="13">
        <f t="shared" si="2"/>
        <v>52.08420699488385</v>
      </c>
      <c r="I20" s="9"/>
    </row>
    <row r="21" spans="1:9" ht="12.75">
      <c r="A21" s="2" t="s">
        <v>1</v>
      </c>
      <c r="B21" s="2"/>
      <c r="C21" s="2"/>
      <c r="D21" s="2"/>
      <c r="E21" s="2"/>
      <c r="F21" s="13" t="e">
        <f t="shared" si="0"/>
        <v>#DIV/0!</v>
      </c>
      <c r="G21" s="13" t="e">
        <f t="shared" si="1"/>
        <v>#DIV/0!</v>
      </c>
      <c r="H21" s="13" t="e">
        <f t="shared" si="2"/>
        <v>#DIV/0!</v>
      </c>
      <c r="I21" s="7"/>
    </row>
    <row r="22" spans="1:9" ht="12.75">
      <c r="A22" s="2" t="s">
        <v>21</v>
      </c>
      <c r="B22" s="2">
        <v>1871</v>
      </c>
      <c r="C22" s="2">
        <v>2030.8</v>
      </c>
      <c r="D22" s="2">
        <v>424.2</v>
      </c>
      <c r="E22" s="2">
        <v>1374</v>
      </c>
      <c r="F22" s="13">
        <f t="shared" si="0"/>
        <v>30.87336244541485</v>
      </c>
      <c r="G22" s="13">
        <f t="shared" si="1"/>
        <v>22.672367717797968</v>
      </c>
      <c r="H22" s="13">
        <f t="shared" si="2"/>
        <v>20.888319873941306</v>
      </c>
      <c r="I22" s="8"/>
    </row>
    <row r="23" spans="1:9" ht="12.75">
      <c r="A23" s="2" t="s">
        <v>2</v>
      </c>
      <c r="B23" s="2">
        <v>1701.7</v>
      </c>
      <c r="C23" s="2">
        <v>-1163.1</v>
      </c>
      <c r="D23" s="2">
        <v>68</v>
      </c>
      <c r="E23" s="2">
        <v>125</v>
      </c>
      <c r="F23" s="13">
        <f t="shared" si="0"/>
        <v>54.400000000000006</v>
      </c>
      <c r="G23" s="13">
        <f t="shared" si="1"/>
        <v>3.996003996003996</v>
      </c>
      <c r="H23" s="13">
        <f t="shared" si="2"/>
        <v>-5.846444845671052</v>
      </c>
      <c r="I23" s="8"/>
    </row>
    <row r="24" spans="1:9" ht="12.75">
      <c r="A24" s="11" t="s">
        <v>23</v>
      </c>
      <c r="B24" s="2">
        <v>1293</v>
      </c>
      <c r="C24" s="2">
        <v>1335.3</v>
      </c>
      <c r="D24" s="2">
        <v>1420.3</v>
      </c>
      <c r="E24" s="2">
        <v>7478</v>
      </c>
      <c r="F24" s="13">
        <f t="shared" si="0"/>
        <v>18.993046269055895</v>
      </c>
      <c r="G24" s="13">
        <f t="shared" si="1"/>
        <v>109.84532095901005</v>
      </c>
      <c r="H24" s="13">
        <f t="shared" si="2"/>
        <v>106.36561072418182</v>
      </c>
      <c r="I24" s="8"/>
    </row>
    <row r="25" spans="1:9" ht="25.5">
      <c r="A25" s="1" t="s">
        <v>4</v>
      </c>
      <c r="B25" s="2">
        <v>-0.6</v>
      </c>
      <c r="C25" s="2">
        <v>-13.8</v>
      </c>
      <c r="D25" s="2"/>
      <c r="E25" s="2"/>
      <c r="F25" s="13" t="e">
        <f t="shared" si="0"/>
        <v>#DIV/0!</v>
      </c>
      <c r="G25" s="13">
        <f t="shared" si="1"/>
        <v>0</v>
      </c>
      <c r="H25" s="13">
        <f t="shared" si="2"/>
        <v>0</v>
      </c>
      <c r="I25" s="7"/>
    </row>
    <row r="26" spans="1:9" ht="38.25">
      <c r="A26" s="1" t="s">
        <v>5</v>
      </c>
      <c r="B26" s="2">
        <v>1495.8</v>
      </c>
      <c r="C26" s="2">
        <v>2404.4</v>
      </c>
      <c r="D26" s="2">
        <v>183.8</v>
      </c>
      <c r="E26" s="2">
        <v>228</v>
      </c>
      <c r="F26" s="13">
        <f t="shared" si="0"/>
        <v>80.6140350877193</v>
      </c>
      <c r="G26" s="13">
        <f t="shared" si="1"/>
        <v>12.287739002540448</v>
      </c>
      <c r="H26" s="13">
        <f t="shared" si="2"/>
        <v>7.64431874896024</v>
      </c>
      <c r="I26" s="8"/>
    </row>
    <row r="27" spans="1:9" ht="25.5">
      <c r="A27" s="1" t="s">
        <v>7</v>
      </c>
      <c r="B27" s="2">
        <v>301.6</v>
      </c>
      <c r="C27" s="2">
        <v>169.7</v>
      </c>
      <c r="D27" s="2">
        <v>168.9</v>
      </c>
      <c r="E27" s="2">
        <v>294</v>
      </c>
      <c r="F27" s="13">
        <f t="shared" si="0"/>
        <v>57.44897959183673</v>
      </c>
      <c r="G27" s="13">
        <f t="shared" si="1"/>
        <v>56.00132625994695</v>
      </c>
      <c r="H27" s="13">
        <f t="shared" si="2"/>
        <v>99.52857984678846</v>
      </c>
      <c r="I27" s="7"/>
    </row>
    <row r="28" spans="1:9" ht="25.5">
      <c r="A28" s="16" t="s">
        <v>8</v>
      </c>
      <c r="B28" s="2">
        <v>154.4</v>
      </c>
      <c r="C28" s="2">
        <v>2.4</v>
      </c>
      <c r="D28" s="2">
        <v>212</v>
      </c>
      <c r="E28" s="2"/>
      <c r="F28" s="13" t="e">
        <f t="shared" si="0"/>
        <v>#DIV/0!</v>
      </c>
      <c r="G28" s="13">
        <f t="shared" si="1"/>
        <v>137.30569948186528</v>
      </c>
      <c r="H28" s="13">
        <f t="shared" si="2"/>
        <v>8833.333333333334</v>
      </c>
      <c r="I28" s="8"/>
    </row>
    <row r="29" spans="1:9" ht="12.75">
      <c r="A29" s="2" t="s">
        <v>9</v>
      </c>
      <c r="B29" s="2"/>
      <c r="C29" s="2">
        <v>3.5</v>
      </c>
      <c r="D29" s="2">
        <v>6.8</v>
      </c>
      <c r="E29" s="2">
        <v>51</v>
      </c>
      <c r="F29" s="13">
        <f t="shared" si="0"/>
        <v>13.333333333333334</v>
      </c>
      <c r="G29" s="13" t="e">
        <f t="shared" si="1"/>
        <v>#DIV/0!</v>
      </c>
      <c r="H29" s="13">
        <f t="shared" si="2"/>
        <v>194.28571428571428</v>
      </c>
      <c r="I29" s="7"/>
    </row>
    <row r="30" spans="1:9" ht="12.75">
      <c r="A30" s="1" t="s">
        <v>10</v>
      </c>
      <c r="B30" s="2"/>
      <c r="C30" s="2"/>
      <c r="D30" s="2"/>
      <c r="E30" s="2"/>
      <c r="F30" s="13" t="e">
        <f t="shared" si="0"/>
        <v>#DIV/0!</v>
      </c>
      <c r="G30" s="13" t="e">
        <f t="shared" si="1"/>
        <v>#DIV/0!</v>
      </c>
      <c r="H30" s="13" t="e">
        <f t="shared" si="2"/>
        <v>#DIV/0!</v>
      </c>
      <c r="I30" s="7"/>
    </row>
    <row r="31" spans="1:9" ht="12.75">
      <c r="A31" s="3" t="s">
        <v>22</v>
      </c>
      <c r="B31" s="3">
        <f>B7+B20</f>
        <v>26101.5</v>
      </c>
      <c r="C31" s="3">
        <f>C7+C20</f>
        <v>18784.8</v>
      </c>
      <c r="D31" s="3">
        <f>D7+D20</f>
        <v>22792.5</v>
      </c>
      <c r="E31" s="3">
        <f>SUM(E20+E7)</f>
        <v>67089</v>
      </c>
      <c r="F31" s="4">
        <f t="shared" si="0"/>
        <v>33.973527702007786</v>
      </c>
      <c r="G31" s="4">
        <f t="shared" si="1"/>
        <v>87.3225676685248</v>
      </c>
      <c r="H31" s="4">
        <f t="shared" si="2"/>
        <v>121.3348026063626</v>
      </c>
      <c r="I31" s="9"/>
    </row>
    <row r="32" spans="1:9" ht="12.75">
      <c r="A32" s="12" t="s">
        <v>13</v>
      </c>
      <c r="B32" s="2"/>
      <c r="C32" s="2">
        <v>2890.3</v>
      </c>
      <c r="D32" s="2">
        <v>4952.9</v>
      </c>
      <c r="E32" s="5">
        <v>12720.6</v>
      </c>
      <c r="F32" s="13">
        <f t="shared" si="0"/>
        <v>38.93605647532349</v>
      </c>
      <c r="G32" s="13" t="e">
        <f t="shared" si="1"/>
        <v>#DIV/0!</v>
      </c>
      <c r="H32" s="13">
        <f t="shared" si="2"/>
        <v>171.3628343078573</v>
      </c>
      <c r="I32" s="8"/>
    </row>
    <row r="33" spans="2:9" ht="12.75">
      <c r="B33" s="7"/>
      <c r="C33" s="7"/>
      <c r="D33" s="7"/>
      <c r="E33" s="14"/>
      <c r="F33" s="15"/>
      <c r="G33" s="15"/>
      <c r="H33" s="15"/>
      <c r="I33" s="8"/>
    </row>
    <row r="34" ht="12.75">
      <c r="A34" t="s">
        <v>15</v>
      </c>
    </row>
  </sheetData>
  <sheetProtection/>
  <mergeCells count="6">
    <mergeCell ref="B5:B6"/>
    <mergeCell ref="G5:G6"/>
    <mergeCell ref="A5:A6"/>
    <mergeCell ref="C5:C6"/>
    <mergeCell ref="H5:H6"/>
    <mergeCell ref="D5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Mail</cp:lastModifiedBy>
  <cp:lastPrinted>2015-06-02T04:34:17Z</cp:lastPrinted>
  <dcterms:created xsi:type="dcterms:W3CDTF">1996-10-08T23:32:33Z</dcterms:created>
  <dcterms:modified xsi:type="dcterms:W3CDTF">2015-07-06T05:27:17Z</dcterms:modified>
  <cp:category/>
  <cp:version/>
  <cp:contentType/>
  <cp:contentStatus/>
</cp:coreProperties>
</file>